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HdAOwM7mEzZrCIzbSzzLfkz1p/M29QwJA+fD8iIOEII="/>
    </ext>
  </extLst>
</workbook>
</file>

<file path=xl/sharedStrings.xml><?xml version="1.0" encoding="utf-8"?>
<sst xmlns="http://schemas.openxmlformats.org/spreadsheetml/2006/main" count="22" uniqueCount="22">
  <si>
    <t>Cafe Editable Fields</t>
  </si>
  <si>
    <t xml:space="preserve">Selling Price per Bowl </t>
  </si>
  <si>
    <t>Number of Bowls Sold per Week</t>
  </si>
  <si>
    <t>Toppings Cost per Bowl</t>
  </si>
  <si>
    <t>Sauce Cost per Bowl</t>
  </si>
  <si>
    <t xml:space="preserve">Packaging Cost per Bowl </t>
  </si>
  <si>
    <t>Açai Price per 5kg Bucket</t>
  </si>
  <si>
    <t>Serving Size per Bowl (grams)</t>
  </si>
  <si>
    <t>Cost &amp; Profit Calculations</t>
  </si>
  <si>
    <t>Açai Base Cost per Bowl</t>
  </si>
  <si>
    <t>Total Cost per Bowl</t>
  </si>
  <si>
    <t>Profit per Bowl</t>
  </si>
  <si>
    <t xml:space="preserve">Weekly Profit </t>
  </si>
  <si>
    <t xml:space="preserve">                                 Machine-Specific Analysis</t>
  </si>
  <si>
    <t>Machine Model</t>
  </si>
  <si>
    <t>Machine Price</t>
  </si>
  <si>
    <t>Weeks to ROI</t>
  </si>
  <si>
    <t>Years to ROI</t>
  </si>
  <si>
    <t>ND 9426</t>
  </si>
  <si>
    <t>ND 9526</t>
  </si>
  <si>
    <t>ND 6226</t>
  </si>
  <si>
    <t>ND 6240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</si>
</sst>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$-C09]#,##0.00"/>
  </numFmts>
  <fonts count="6">
    <font>
      <sz val="11.0"/>
      <color theme="1"/>
      <name val="Calibri"/>
      <scheme val="minor"/>
    </font>
    <font>
      <b/>
      <sz val="20.0"/>
      <color theme="1"/>
      <name val="Calibri"/>
    </font>
    <font>
      <b/>
      <sz val="12.0"/>
      <color theme="1"/>
      <name val="Calibri"/>
    </font>
    <font>
      <sz val="11.0"/>
      <color theme="1"/>
      <name val="Calibri"/>
    </font>
    <font>
      <b/>
      <color theme="1"/>
      <name val="Calibri"/>
      <scheme val="minor"/>
    </font>
    <font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rgb="FF808080"/>
        <bgColor rgb="FF808080"/>
      </patternFill>
    </fill>
    <fill>
      <patternFill patternType="solid">
        <fgColor rgb="FFD9D9D9"/>
        <bgColor rgb="FFD9D9D9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1" fillId="2" fontId="2" numFmtId="164" xfId="0" applyAlignment="1" applyBorder="1" applyFill="1" applyFont="1" applyNumberFormat="1">
      <alignment horizontal="center"/>
    </xf>
    <xf borderId="1" fillId="2" fontId="2" numFmtId="1" xfId="0" applyAlignment="1" applyBorder="1" applyFont="1" applyNumberFormat="1">
      <alignment horizontal="center"/>
    </xf>
    <xf borderId="1" fillId="2" fontId="2" numFmtId="4" xfId="0" applyAlignment="1" applyBorder="1" applyFont="1" applyNumberFormat="1">
      <alignment horizontal="center"/>
    </xf>
    <xf borderId="1" fillId="3" fontId="3" numFmtId="164" xfId="0" applyAlignment="1" applyBorder="1" applyFill="1" applyFont="1" applyNumberFormat="1">
      <alignment readingOrder="0"/>
    </xf>
    <xf borderId="1" fillId="3" fontId="3" numFmtId="1" xfId="0" applyAlignment="1" applyBorder="1" applyFont="1" applyNumberFormat="1">
      <alignment readingOrder="0"/>
    </xf>
    <xf borderId="1" fillId="3" fontId="3" numFmtId="4" xfId="0" applyAlignment="1" applyBorder="1" applyFont="1" applyNumberFormat="1">
      <alignment readingOrder="0"/>
    </xf>
    <xf borderId="1" fillId="3" fontId="3" numFmtId="164" xfId="0" applyBorder="1" applyFont="1" applyNumberFormat="1"/>
    <xf borderId="1" fillId="3" fontId="3" numFmtId="1" xfId="0" applyBorder="1" applyFont="1" applyNumberFormat="1"/>
    <xf borderId="1" fillId="3" fontId="3" numFmtId="4" xfId="0" applyBorder="1" applyFont="1" applyNumberFormat="1"/>
    <xf borderId="0" fillId="0" fontId="1" numFmtId="0" xfId="0" applyAlignment="1" applyFont="1">
      <alignment horizontal="center"/>
    </xf>
    <xf borderId="1" fillId="4" fontId="2" numFmtId="0" xfId="0" applyAlignment="1" applyBorder="1" applyFill="1" applyFont="1">
      <alignment horizontal="center"/>
    </xf>
    <xf borderId="1" fillId="5" fontId="3" numFmtId="164" xfId="0" applyAlignment="1" applyBorder="1" applyFill="1" applyFont="1" applyNumberFormat="1">
      <alignment horizontal="right"/>
    </xf>
    <xf borderId="1" fillId="5" fontId="3" numFmtId="164" xfId="0" applyBorder="1" applyFont="1" applyNumberFormat="1"/>
    <xf borderId="0" fillId="0" fontId="1" numFmtId="0" xfId="0" applyFont="1"/>
    <xf borderId="0" fillId="0" fontId="2" numFmtId="0" xfId="0" applyAlignment="1" applyFont="1">
      <alignment horizontal="center"/>
    </xf>
    <xf borderId="0" fillId="0" fontId="4" numFmtId="0" xfId="0" applyFont="1"/>
    <xf borderId="0" fillId="0" fontId="5" numFmtId="0" xfId="0" applyAlignment="1" applyFont="1">
      <alignment horizontal="center" readingOrder="0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Break-even Analysis for Soft Serve Machines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Weeks to ROI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Sheet1!$A$25:$A$28</c:f>
            </c:strRef>
          </c:cat>
          <c:val>
            <c:numRef>
              <c:f>Sheet1!$C$25:$C$28</c:f>
              <c:numCache/>
            </c:numRef>
          </c:val>
        </c:ser>
        <c:ser>
          <c:idx val="1"/>
          <c:order val="1"/>
          <c:tx>
            <c:v>Years to ROI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Sheet1!$A$25:$A$28</c:f>
            </c:strRef>
          </c:cat>
          <c:val>
            <c:numRef>
              <c:f>Sheet1!$D$25:$D$28</c:f>
              <c:numCache/>
            </c:numRef>
          </c:val>
        </c:ser>
        <c:axId val="43607343"/>
        <c:axId val="997591549"/>
      </c:barChart>
      <c:catAx>
        <c:axId val="436073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97591549"/>
      </c:catAx>
      <c:valAx>
        <c:axId val="997591549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43607343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28</xdr:row>
      <xdr:rowOff>171450</xdr:rowOff>
    </xdr:from>
    <xdr:ext cx="5391150" cy="3257550"/>
    <xdr:graphicFrame>
      <xdr:nvGraphicFramePr>
        <xdr:cNvPr id="1105447309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43"/>
    <col customWidth="1" min="2" max="2" width="32.29"/>
    <col customWidth="1" min="3" max="3" width="24.14"/>
    <col customWidth="1" min="4" max="4" width="21.14"/>
    <col customWidth="1" min="5" max="5" width="25.43"/>
    <col customWidth="1" min="6" max="6" width="25.57"/>
    <col customWidth="1" min="7" max="7" width="28.29"/>
    <col customWidth="1" min="8" max="26" width="8.71"/>
  </cols>
  <sheetData>
    <row r="1" ht="14.25" customHeight="1">
      <c r="A1" s="1" t="s">
        <v>0</v>
      </c>
    </row>
    <row r="2" ht="14.25" customHeight="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ht="14.25" customHeight="1">
      <c r="A3" s="5">
        <v>7.0</v>
      </c>
      <c r="B3" s="6">
        <v>70.0</v>
      </c>
      <c r="C3" s="5">
        <v>1.0</v>
      </c>
      <c r="D3" s="5">
        <v>0.5</v>
      </c>
      <c r="E3" s="5">
        <v>0.1</v>
      </c>
      <c r="F3" s="5">
        <v>40.0</v>
      </c>
      <c r="G3" s="7">
        <v>160.0</v>
      </c>
    </row>
    <row r="4" ht="14.25" customHeight="1">
      <c r="A4" s="8"/>
      <c r="B4" s="9"/>
      <c r="C4" s="8"/>
      <c r="D4" s="8"/>
      <c r="E4" s="8"/>
      <c r="F4" s="8"/>
      <c r="G4" s="10"/>
    </row>
    <row r="5" ht="14.25" customHeight="1">
      <c r="A5" s="8"/>
      <c r="B5" s="9"/>
      <c r="C5" s="8"/>
      <c r="D5" s="8"/>
      <c r="E5" s="8"/>
      <c r="F5" s="8"/>
      <c r="G5" s="10"/>
    </row>
    <row r="6" ht="14.25" customHeight="1">
      <c r="A6" s="8"/>
      <c r="B6" s="9"/>
      <c r="C6" s="8"/>
      <c r="D6" s="8"/>
      <c r="E6" s="8"/>
      <c r="F6" s="8"/>
      <c r="G6" s="10"/>
    </row>
    <row r="7" ht="14.25" customHeight="1">
      <c r="A7" s="8"/>
      <c r="B7" s="9"/>
      <c r="C7" s="8"/>
      <c r="D7" s="8"/>
      <c r="E7" s="8"/>
      <c r="F7" s="8"/>
      <c r="G7" s="10"/>
    </row>
    <row r="8" ht="14.25" customHeight="1">
      <c r="A8" s="8"/>
      <c r="B8" s="9"/>
      <c r="C8" s="8"/>
      <c r="D8" s="8"/>
      <c r="E8" s="8"/>
      <c r="F8" s="8"/>
      <c r="G8" s="10"/>
    </row>
    <row r="9" ht="14.25" customHeight="1">
      <c r="A9" s="8"/>
      <c r="B9" s="9"/>
      <c r="C9" s="8"/>
      <c r="D9" s="8"/>
      <c r="E9" s="8"/>
      <c r="F9" s="8"/>
      <c r="G9" s="10"/>
    </row>
    <row r="10" ht="14.25" customHeight="1">
      <c r="A10" s="8"/>
      <c r="B10" s="9"/>
      <c r="C10" s="8"/>
      <c r="D10" s="8"/>
      <c r="E10" s="8"/>
      <c r="F10" s="8"/>
      <c r="G10" s="10"/>
    </row>
    <row r="11" ht="14.25" customHeight="1">
      <c r="A11" s="8"/>
      <c r="B11" s="9"/>
      <c r="C11" s="8"/>
      <c r="D11" s="8"/>
      <c r="E11" s="8"/>
      <c r="F11" s="8"/>
      <c r="G11" s="10"/>
    </row>
    <row r="12" ht="14.25" customHeight="1">
      <c r="A12" s="11" t="s">
        <v>8</v>
      </c>
    </row>
    <row r="13" ht="14.25" customHeight="1">
      <c r="A13" s="12" t="s">
        <v>9</v>
      </c>
      <c r="B13" s="12" t="s">
        <v>10</v>
      </c>
      <c r="C13" s="12" t="s">
        <v>11</v>
      </c>
      <c r="D13" s="12" t="s">
        <v>12</v>
      </c>
    </row>
    <row r="14" ht="14.25" customHeight="1">
      <c r="A14" s="13">
        <f t="shared" ref="A14:A22" si="1">IF(AND(ISNUMBER(G3), G3&gt;0), F3 / (5000 / G3), " ")</f>
        <v>1.28</v>
      </c>
      <c r="B14" s="14">
        <f t="shared" ref="B14:B22" si="2">IF(COUNTA(A14, C3, D3, E3)&gt;0, SUM(A14, C3, D3, E3), " ")</f>
        <v>2.88</v>
      </c>
      <c r="C14" s="14">
        <f t="shared" ref="C14:C22" si="3">A3 - B14</f>
        <v>4.12</v>
      </c>
      <c r="D14" s="14">
        <f t="shared" ref="D14:D22" si="4">C14 * B3</f>
        <v>288.4</v>
      </c>
    </row>
    <row r="15" ht="14.25" customHeight="1">
      <c r="A15" s="13" t="str">
        <f t="shared" si="1"/>
        <v> </v>
      </c>
      <c r="B15" s="14">
        <f t="shared" si="2"/>
        <v>0</v>
      </c>
      <c r="C15" s="14">
        <f t="shared" si="3"/>
        <v>0</v>
      </c>
      <c r="D15" s="14">
        <f t="shared" si="4"/>
        <v>0</v>
      </c>
    </row>
    <row r="16" ht="14.25" customHeight="1">
      <c r="A16" s="13" t="str">
        <f t="shared" si="1"/>
        <v> </v>
      </c>
      <c r="B16" s="14">
        <f t="shared" si="2"/>
        <v>0</v>
      </c>
      <c r="C16" s="14">
        <f t="shared" si="3"/>
        <v>0</v>
      </c>
      <c r="D16" s="14">
        <f t="shared" si="4"/>
        <v>0</v>
      </c>
    </row>
    <row r="17" ht="14.25" customHeight="1">
      <c r="A17" s="13" t="str">
        <f t="shared" si="1"/>
        <v> </v>
      </c>
      <c r="B17" s="14">
        <f t="shared" si="2"/>
        <v>0</v>
      </c>
      <c r="C17" s="14">
        <f t="shared" si="3"/>
        <v>0</v>
      </c>
      <c r="D17" s="14">
        <f t="shared" si="4"/>
        <v>0</v>
      </c>
    </row>
    <row r="18" ht="14.25" customHeight="1">
      <c r="A18" s="13" t="str">
        <f t="shared" si="1"/>
        <v> </v>
      </c>
      <c r="B18" s="14">
        <f t="shared" si="2"/>
        <v>0</v>
      </c>
      <c r="C18" s="14">
        <f t="shared" si="3"/>
        <v>0</v>
      </c>
      <c r="D18" s="14">
        <f t="shared" si="4"/>
        <v>0</v>
      </c>
    </row>
    <row r="19" ht="14.25" customHeight="1">
      <c r="A19" s="13" t="str">
        <f t="shared" si="1"/>
        <v> </v>
      </c>
      <c r="B19" s="14">
        <f t="shared" si="2"/>
        <v>0</v>
      </c>
      <c r="C19" s="14">
        <f t="shared" si="3"/>
        <v>0</v>
      </c>
      <c r="D19" s="14">
        <f t="shared" si="4"/>
        <v>0</v>
      </c>
    </row>
    <row r="20" ht="14.25" customHeight="1">
      <c r="A20" s="13" t="str">
        <f t="shared" si="1"/>
        <v> </v>
      </c>
      <c r="B20" s="14">
        <f t="shared" si="2"/>
        <v>0</v>
      </c>
      <c r="C20" s="14">
        <f t="shared" si="3"/>
        <v>0</v>
      </c>
      <c r="D20" s="14">
        <f t="shared" si="4"/>
        <v>0</v>
      </c>
    </row>
    <row r="21" ht="14.25" customHeight="1">
      <c r="A21" s="13" t="str">
        <f t="shared" si="1"/>
        <v> </v>
      </c>
      <c r="B21" s="14">
        <f t="shared" si="2"/>
        <v>0</v>
      </c>
      <c r="C21" s="14">
        <f t="shared" si="3"/>
        <v>0</v>
      </c>
      <c r="D21" s="14">
        <f t="shared" si="4"/>
        <v>0</v>
      </c>
    </row>
    <row r="22" ht="14.25" customHeight="1">
      <c r="A22" s="13" t="str">
        <f t="shared" si="1"/>
        <v> </v>
      </c>
      <c r="B22" s="14">
        <f t="shared" si="2"/>
        <v>0</v>
      </c>
      <c r="C22" s="14">
        <f t="shared" si="3"/>
        <v>0</v>
      </c>
      <c r="D22" s="14">
        <f t="shared" si="4"/>
        <v>0</v>
      </c>
    </row>
    <row r="23" ht="14.25" customHeight="1">
      <c r="A23" s="15" t="s">
        <v>13</v>
      </c>
    </row>
    <row r="24" ht="14.25" customHeight="1">
      <c r="A24" s="16" t="s">
        <v>14</v>
      </c>
      <c r="B24" s="16" t="s">
        <v>15</v>
      </c>
      <c r="C24" s="16" t="s">
        <v>16</v>
      </c>
      <c r="D24" s="16" t="s">
        <v>17</v>
      </c>
    </row>
    <row r="25" ht="14.25" customHeight="1">
      <c r="A25" s="17" t="s">
        <v>18</v>
      </c>
      <c r="B25" s="18">
        <v>7500.0</v>
      </c>
      <c r="C25" s="19">
        <f t="shared" ref="C25:C28" si="5">IF($D$14&gt;0, ROUND(B25/$D$14, 2), "Check Inputs")</f>
        <v>26.01</v>
      </c>
      <c r="D25" s="19">
        <f t="shared" ref="D25:D28" si="6">IF(ISNUMBER(C25), ROUND(C25/52,2), "Check Inputs")</f>
        <v>0.5</v>
      </c>
    </row>
    <row r="26" ht="14.25" customHeight="1">
      <c r="A26" s="17" t="s">
        <v>19</v>
      </c>
      <c r="B26" s="19">
        <v>8500.0</v>
      </c>
      <c r="C26" s="19">
        <f t="shared" si="5"/>
        <v>29.47</v>
      </c>
      <c r="D26" s="19">
        <f t="shared" si="6"/>
        <v>0.57</v>
      </c>
    </row>
    <row r="27" ht="14.25" customHeight="1">
      <c r="A27" s="17" t="s">
        <v>20</v>
      </c>
      <c r="B27" s="19">
        <v>14000.0</v>
      </c>
      <c r="C27" s="19">
        <f t="shared" si="5"/>
        <v>48.54</v>
      </c>
      <c r="D27" s="19">
        <f t="shared" si="6"/>
        <v>0.93</v>
      </c>
    </row>
    <row r="28" ht="14.25" customHeight="1">
      <c r="A28" s="17" t="s">
        <v>21</v>
      </c>
      <c r="B28" s="19">
        <v>16000.0</v>
      </c>
      <c r="C28" s="19">
        <f t="shared" si="5"/>
        <v>55.48</v>
      </c>
      <c r="D28" s="19">
        <f t="shared" si="6"/>
        <v>1.07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F1"/>
    <mergeCell ref="A12:D12"/>
    <mergeCell ref="A23:D23"/>
  </mergeCells>
  <conditionalFormatting sqref="C25:C28">
    <cfRule type="colorScale" priority="1">
      <colorScale>
        <cfvo type="min"/>
        <cfvo type="max"/>
        <color rgb="FF00B050"/>
        <color rgb="FFFF0000"/>
      </colorScale>
    </cfRule>
  </conditionalFormatting>
  <conditionalFormatting sqref="D25:D28">
    <cfRule type="colorScale" priority="2">
      <colorScale>
        <cfvo type="min"/>
        <cfvo type="max"/>
        <color rgb="FF00B050"/>
        <color rgb="FFFF0000"/>
      </colorScale>
    </cfRule>
  </conditionalFormatting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2025-02-02T04:22:25Z</dcterms:created>
  <dc:creator>Brian Simiyu</dc:creator>
</cp:coreProperties>
</file>